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<sst xmlns="http://schemas.openxmlformats.org/spreadsheetml/2006/main" count="80" uniqueCount="73">
  <si>
    <t>plyn</t>
  </si>
  <si>
    <t>elektrická energie</t>
  </si>
  <si>
    <t>pevná paliva</t>
  </si>
  <si>
    <t>pohonné hmoty a maziva</t>
  </si>
  <si>
    <t>opravy a udržování</t>
  </si>
  <si>
    <t>cestovné</t>
  </si>
  <si>
    <t>pohoštění</t>
  </si>
  <si>
    <t>odpisy movitého vlastního majetku</t>
  </si>
  <si>
    <t>odpisy nemovitého vlastního majetku</t>
  </si>
  <si>
    <t xml:space="preserve">                   tis. Kč</t>
  </si>
  <si>
    <t>Název položky</t>
  </si>
  <si>
    <t>Celkem</t>
  </si>
  <si>
    <t>č.pol.</t>
  </si>
  <si>
    <t>teplo a teplá voda</t>
  </si>
  <si>
    <t>prádlo</t>
  </si>
  <si>
    <t>nákup ost. paliv a energie</t>
  </si>
  <si>
    <t>účet 511 :</t>
  </si>
  <si>
    <t>účet 512 :</t>
  </si>
  <si>
    <t>účet 513 :</t>
  </si>
  <si>
    <t>účet 521 a účty související :</t>
  </si>
  <si>
    <t>účet 551 :</t>
  </si>
  <si>
    <t>ochranné pracovní pomůcky</t>
  </si>
  <si>
    <t>školení a vzdělávání zaměstnanců</t>
  </si>
  <si>
    <t>účet 527 a 528 :</t>
  </si>
  <si>
    <t>ostatní účty</t>
  </si>
  <si>
    <t>účet 558 :</t>
  </si>
  <si>
    <t>DDNM (dr.dl.nehmot.majetek)</t>
  </si>
  <si>
    <t>DDHM (dr.dl.hmotný majetek</t>
  </si>
  <si>
    <t>ostatní náklady jinde neuvedené</t>
  </si>
  <si>
    <t>studená voda (vč.st.a odvod děšť. vod)</t>
  </si>
  <si>
    <t>název</t>
  </si>
  <si>
    <t>organizaci celkem</t>
  </si>
  <si>
    <t>Razítko, podpis:</t>
  </si>
  <si>
    <t xml:space="preserve"> </t>
  </si>
  <si>
    <t>v  Kč</t>
  </si>
  <si>
    <t>36a</t>
  </si>
  <si>
    <t>v Kč</t>
  </si>
  <si>
    <t>náhrada za úraz spoluúčast</t>
  </si>
  <si>
    <t>účet 501  spotřeba materiálu</t>
  </si>
  <si>
    <t>kancelářské potřeby</t>
  </si>
  <si>
    <t>čistící a hygienické potřeby</t>
  </si>
  <si>
    <t>ostatní</t>
  </si>
  <si>
    <t>výtvarné potřeby</t>
  </si>
  <si>
    <t>učební pomůcky</t>
  </si>
  <si>
    <t>knihy a časopisy</t>
  </si>
  <si>
    <t>účet 502  spotřeba energie</t>
  </si>
  <si>
    <t>účet 518 ostatní služby</t>
  </si>
  <si>
    <t>poštovné</t>
  </si>
  <si>
    <t>telefon</t>
  </si>
  <si>
    <t>poplatky banky</t>
  </si>
  <si>
    <t xml:space="preserve">mzdové náklady </t>
  </si>
  <si>
    <t>závodní lékař</t>
  </si>
  <si>
    <t>zůstatek</t>
  </si>
  <si>
    <t>rozpočet</t>
  </si>
  <si>
    <t>čerpáno za celou</t>
  </si>
  <si>
    <t>ostatní náklady z činnosti - pojistné</t>
  </si>
  <si>
    <t>účet 549 Ostatní náklady z činnosti</t>
  </si>
  <si>
    <t>Čerpání  neinvestičního příspěvku od zřizovatele r. 2019</t>
  </si>
  <si>
    <t>zpracování mezd</t>
  </si>
  <si>
    <t>praní prádla</t>
  </si>
  <si>
    <t>služby GDPR</t>
  </si>
  <si>
    <t>uhrazené</t>
  </si>
  <si>
    <t>zálohy</t>
  </si>
  <si>
    <t>náklady k</t>
  </si>
  <si>
    <t>zpracování účetnictví</t>
  </si>
  <si>
    <t>revize a kontroly. BOZP</t>
  </si>
  <si>
    <t>ostatní služby</t>
  </si>
  <si>
    <t>servis HW a SW</t>
  </si>
  <si>
    <t>strava zaměstnanců</t>
  </si>
  <si>
    <t>odpisy movitého obecního majetku</t>
  </si>
  <si>
    <t>odpisy nemovitého obecního majetku</t>
  </si>
  <si>
    <r>
      <t xml:space="preserve">Organizace </t>
    </r>
    <r>
      <rPr>
        <sz val="12"/>
        <rFont val="Arial"/>
        <family val="2"/>
      </rPr>
      <t>(název) : Mateřská škola Luběnice - příspěvková organizace</t>
    </r>
  </si>
  <si>
    <t>doprava stravy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</si>
</sst>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#,##0.00\ _K_č"/>
    <numFmt numFmtId="171" formatCode="#,##0_ ;\-#,##0\ "/>
    <numFmt numFmtId="172" formatCode="[$-405]d\.\ mmmm\ yyyy"/>
    <numFmt numFmtId="173" formatCode="mmm/yyyy"/>
    <numFmt numFmtId="174" formatCode="[$-405]mmmmm;@"/>
    <numFmt numFmtId="175" formatCode="#,##0.000"/>
    <numFmt numFmtId="176" formatCode="0.000"/>
  </numFmts>
  <fonts count="28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b/>
      <u val="single"/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5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5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1" fillId="4" borderId="0" applyNumberFormat="0" applyBorder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/>
    </xf>
    <xf numFmtId="4" fontId="1" fillId="0" borderId="23" xfId="0" applyNumberFormat="1" applyFon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/>
    </xf>
    <xf numFmtId="4" fontId="0" fillId="0" borderId="30" xfId="0" applyNumberFormat="1" applyBorder="1" applyAlignment="1" applyProtection="1">
      <alignment/>
      <protection locked="0"/>
    </xf>
    <xf numFmtId="0" fontId="27" fillId="0" borderId="31" xfId="0" applyFon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/>
      <protection locked="0"/>
    </xf>
    <xf numFmtId="49" fontId="27" fillId="0" borderId="33" xfId="0" applyNumberFormat="1" applyFont="1" applyBorder="1" applyAlignment="1" applyProtection="1">
      <alignment horizontal="center"/>
      <protection locked="0"/>
    </xf>
    <xf numFmtId="4" fontId="0" fillId="0" borderId="34" xfId="0" applyNumberFormat="1" applyBorder="1" applyAlignment="1" applyProtection="1">
      <alignment horizontal="center"/>
      <protection locked="0"/>
    </xf>
    <xf numFmtId="4" fontId="0" fillId="0" borderId="34" xfId="0" applyNumberForma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4" fontId="0" fillId="0" borderId="23" xfId="0" applyNumberFormat="1" applyFont="1" applyBorder="1" applyAlignment="1" applyProtection="1">
      <alignment/>
      <protection locked="0"/>
    </xf>
    <xf numFmtId="4" fontId="0" fillId="0" borderId="35" xfId="0" applyNumberFormat="1" applyFont="1" applyBorder="1" applyAlignment="1" applyProtection="1">
      <alignment/>
      <protection locked="0"/>
    </xf>
    <xf numFmtId="4" fontId="1" fillId="0" borderId="34" xfId="0" applyNumberFormat="1" applyFont="1" applyBorder="1" applyAlignment="1" applyProtection="1">
      <alignment/>
      <protection locked="0"/>
    </xf>
    <xf numFmtId="4" fontId="1" fillId="0" borderId="36" xfId="0" applyNumberFormat="1" applyFont="1" applyBorder="1" applyAlignment="1" applyProtection="1">
      <alignment/>
      <protection locked="0"/>
    </xf>
    <xf numFmtId="4" fontId="1" fillId="0" borderId="35" xfId="0" applyNumberFormat="1" applyFont="1" applyBorder="1" applyAlignment="1" applyProtection="1">
      <alignment/>
      <protection locked="0"/>
    </xf>
    <xf numFmtId="4" fontId="1" fillId="0" borderId="24" xfId="0" applyNumberFormat="1" applyFont="1" applyBorder="1" applyAlignment="1" applyProtection="1">
      <alignment/>
      <protection locked="0"/>
    </xf>
    <xf numFmtId="4" fontId="1" fillId="0" borderId="37" xfId="0" applyNumberFormat="1" applyFont="1" applyBorder="1" applyAlignment="1" applyProtection="1">
      <alignment/>
      <protection locked="0"/>
    </xf>
    <xf numFmtId="4" fontId="1" fillId="0" borderId="30" xfId="0" applyNumberFormat="1" applyFont="1" applyBorder="1" applyAlignment="1" applyProtection="1">
      <alignment/>
      <protection locked="0"/>
    </xf>
    <xf numFmtId="4" fontId="1" fillId="0" borderId="38" xfId="0" applyNumberFormat="1" applyFont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6" fillId="19" borderId="10" xfId="0" applyFont="1" applyFill="1" applyBorder="1" applyAlignment="1" applyProtection="1">
      <alignment/>
      <protection locked="0"/>
    </xf>
    <xf numFmtId="0" fontId="1" fillId="19" borderId="11" xfId="0" applyFont="1" applyFill="1" applyBorder="1" applyAlignment="1" applyProtection="1">
      <alignment/>
      <protection locked="0"/>
    </xf>
    <xf numFmtId="0" fontId="1" fillId="19" borderId="11" xfId="0" applyFont="1" applyFill="1" applyBorder="1" applyAlignment="1" applyProtection="1">
      <alignment horizontal="right"/>
      <protection locked="0"/>
    </xf>
    <xf numFmtId="0" fontId="1" fillId="19" borderId="31" xfId="0" applyFont="1" applyFill="1" applyBorder="1" applyAlignment="1" applyProtection="1">
      <alignment/>
      <protection locked="0"/>
    </xf>
    <xf numFmtId="0" fontId="0" fillId="19" borderId="11" xfId="0" applyFill="1" applyBorder="1" applyAlignment="1" applyProtection="1">
      <alignment/>
      <protection locked="0"/>
    </xf>
    <xf numFmtId="0" fontId="0" fillId="19" borderId="31" xfId="0" applyFill="1" applyBorder="1" applyAlignment="1" applyProtection="1">
      <alignment/>
      <protection locked="0"/>
    </xf>
    <xf numFmtId="0" fontId="3" fillId="19" borderId="21" xfId="0" applyFont="1" applyFill="1" applyBorder="1" applyAlignment="1" applyProtection="1">
      <alignment/>
      <protection locked="0"/>
    </xf>
    <xf numFmtId="0" fontId="1" fillId="19" borderId="18" xfId="0" applyFont="1" applyFill="1" applyBorder="1" applyAlignment="1" applyProtection="1">
      <alignment/>
      <protection locked="0"/>
    </xf>
    <xf numFmtId="0" fontId="1" fillId="19" borderId="19" xfId="0" applyFont="1" applyFill="1" applyBorder="1" applyAlignment="1" applyProtection="1">
      <alignment/>
      <protection locked="0"/>
    </xf>
    <xf numFmtId="0" fontId="0" fillId="19" borderId="18" xfId="0" applyFill="1" applyBorder="1" applyAlignment="1" applyProtection="1">
      <alignment/>
      <protection locked="0"/>
    </xf>
    <xf numFmtId="0" fontId="0" fillId="19" borderId="19" xfId="0" applyFill="1" applyBorder="1" applyAlignment="1" applyProtection="1">
      <alignment/>
      <protection locked="0"/>
    </xf>
    <xf numFmtId="0" fontId="5" fillId="19" borderId="10" xfId="0" applyFont="1" applyFill="1" applyBorder="1" applyAlignment="1" applyProtection="1">
      <alignment vertical="top"/>
      <protection locked="0"/>
    </xf>
    <xf numFmtId="0" fontId="1" fillId="19" borderId="31" xfId="0" applyFont="1" applyFill="1" applyBorder="1" applyAlignment="1" applyProtection="1">
      <alignment horizontal="center"/>
      <protection locked="0"/>
    </xf>
    <xf numFmtId="0" fontId="1" fillId="19" borderId="40" xfId="0" applyFont="1" applyFill="1" applyBorder="1" applyAlignment="1" applyProtection="1">
      <alignment/>
      <protection locked="0"/>
    </xf>
    <xf numFmtId="0" fontId="0" fillId="19" borderId="0" xfId="0" applyFill="1" applyBorder="1" applyAlignment="1" applyProtection="1">
      <alignment/>
      <protection locked="0"/>
    </xf>
    <xf numFmtId="0" fontId="1" fillId="19" borderId="24" xfId="0" applyFont="1" applyFill="1" applyBorder="1" applyAlignment="1" applyProtection="1">
      <alignment/>
      <protection locked="0"/>
    </xf>
    <xf numFmtId="4" fontId="1" fillId="19" borderId="24" xfId="0" applyNumberFormat="1" applyFont="1" applyFill="1" applyBorder="1" applyAlignment="1" applyProtection="1">
      <alignment/>
      <protection/>
    </xf>
    <xf numFmtId="0" fontId="1" fillId="19" borderId="12" xfId="0" applyFont="1" applyFill="1" applyBorder="1" applyAlignment="1" applyProtection="1">
      <alignment horizontal="center"/>
      <protection locked="0"/>
    </xf>
    <xf numFmtId="0" fontId="1" fillId="19" borderId="22" xfId="0" applyFont="1" applyFill="1" applyBorder="1" applyAlignment="1" applyProtection="1">
      <alignment horizontal="left"/>
      <protection locked="0"/>
    </xf>
    <xf numFmtId="4" fontId="1" fillId="19" borderId="34" xfId="0" applyNumberFormat="1" applyFont="1" applyFill="1" applyBorder="1" applyAlignment="1" applyProtection="1">
      <alignment horizontal="right"/>
      <protection/>
    </xf>
    <xf numFmtId="0" fontId="1" fillId="19" borderId="10" xfId="0" applyFont="1" applyFill="1" applyBorder="1" applyAlignment="1" applyProtection="1">
      <alignment/>
      <protection locked="0"/>
    </xf>
    <xf numFmtId="0" fontId="1" fillId="19" borderId="15" xfId="0" applyFont="1" applyFill="1" applyBorder="1" applyAlignment="1" applyProtection="1">
      <alignment/>
      <protection locked="0"/>
    </xf>
    <xf numFmtId="0" fontId="1" fillId="19" borderId="34" xfId="0" applyFont="1" applyFill="1" applyBorder="1" applyAlignment="1" applyProtection="1">
      <alignment/>
      <protection locked="0"/>
    </xf>
    <xf numFmtId="0" fontId="1" fillId="19" borderId="25" xfId="0" applyFont="1" applyFill="1" applyBorder="1" applyAlignment="1" applyProtection="1">
      <alignment/>
      <protection locked="0"/>
    </xf>
    <xf numFmtId="0" fontId="1" fillId="19" borderId="23" xfId="0" applyFont="1" applyFill="1" applyBorder="1" applyAlignment="1" applyProtection="1">
      <alignment/>
      <protection locked="0"/>
    </xf>
    <xf numFmtId="4" fontId="1" fillId="19" borderId="23" xfId="0" applyNumberFormat="1" applyFont="1" applyFill="1" applyBorder="1" applyAlignment="1" applyProtection="1">
      <alignment/>
      <protection/>
    </xf>
    <xf numFmtId="4" fontId="1" fillId="19" borderId="29" xfId="0" applyNumberFormat="1" applyFont="1" applyFill="1" applyBorder="1" applyAlignment="1" applyProtection="1">
      <alignment/>
      <protection/>
    </xf>
    <xf numFmtId="0" fontId="4" fillId="19" borderId="41" xfId="0" applyFont="1" applyFill="1" applyBorder="1" applyAlignment="1" applyProtection="1">
      <alignment/>
      <protection locked="0"/>
    </xf>
    <xf numFmtId="0" fontId="0" fillId="19" borderId="15" xfId="0" applyFill="1" applyBorder="1" applyAlignment="1" applyProtection="1">
      <alignment/>
      <protection locked="0"/>
    </xf>
    <xf numFmtId="0" fontId="1" fillId="19" borderId="30" xfId="0" applyFont="1" applyFill="1" applyBorder="1" applyAlignment="1" applyProtection="1">
      <alignment/>
      <protection locked="0"/>
    </xf>
    <xf numFmtId="4" fontId="1" fillId="19" borderId="3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4" fontId="0" fillId="0" borderId="23" xfId="0" applyNumberFormat="1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/>
    </xf>
    <xf numFmtId="4" fontId="0" fillId="0" borderId="42" xfId="0" applyNumberFormat="1" applyBorder="1" applyAlignment="1" applyProtection="1">
      <alignment/>
      <protection locked="0"/>
    </xf>
    <xf numFmtId="4" fontId="0" fillId="0" borderId="42" xfId="0" applyNumberFormat="1" applyFont="1" applyBorder="1" applyAlignment="1" applyProtection="1">
      <alignment/>
      <protection locked="0"/>
    </xf>
    <xf numFmtId="4" fontId="0" fillId="0" borderId="44" xfId="0" applyNumberFormat="1" applyFont="1" applyBorder="1" applyAlignment="1" applyProtection="1">
      <alignment/>
      <protection locked="0"/>
    </xf>
    <xf numFmtId="0" fontId="4" fillId="19" borderId="0" xfId="0" applyFont="1" applyFill="1" applyBorder="1" applyAlignment="1" applyProtection="1">
      <alignment/>
      <protection locked="0"/>
    </xf>
    <xf numFmtId="0" fontId="1" fillId="19" borderId="0" xfId="0" applyFont="1" applyFill="1" applyBorder="1" applyAlignment="1" applyProtection="1">
      <alignment/>
      <protection locked="0"/>
    </xf>
    <xf numFmtId="4" fontId="1" fillId="19" borderId="0" xfId="0" applyNumberFormat="1" applyFont="1" applyFill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/>
      <protection locked="0"/>
    </xf>
    <xf numFmtId="4" fontId="0" fillId="0" borderId="23" xfId="0" applyNumberFormat="1" applyFont="1" applyBorder="1" applyAlignment="1" applyProtection="1">
      <alignment horizontal="right"/>
      <protection locked="0"/>
    </xf>
    <xf numFmtId="0" fontId="0" fillId="0" borderId="25" xfId="0" applyFont="1" applyBorder="1" applyAlignment="1" applyProtection="1">
      <alignment/>
      <protection locked="0"/>
    </xf>
    <xf numFmtId="4" fontId="0" fillId="24" borderId="23" xfId="0" applyNumberFormat="1" applyFont="1" applyFill="1" applyBorder="1" applyAlignment="1" applyProtection="1">
      <alignment/>
      <protection/>
    </xf>
    <xf numFmtId="14" fontId="0" fillId="0" borderId="22" xfId="0" applyNumberFormat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15" xfId="0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5"/>
  <sheetViews>
    <sheetView tabSelected="1" zoomScalePageLayoutView="0" workbookViewId="0" topLeftCell="A34">
      <selection activeCell="I44" sqref="I44"/>
    </sheetView>
  </sheetViews>
  <sheetFormatPr defaultColWidth="9.00390625" defaultRowHeight="12.75"/>
  <cols>
    <col min="1" max="1" width="36.375" style="0" customWidth="1"/>
    <col min="2" max="2" width="6.125" style="0" hidden="1" customWidth="1"/>
    <col min="3" max="3" width="5.625" style="0" customWidth="1"/>
    <col min="4" max="6" width="18.875" style="0" customWidth="1"/>
    <col min="7" max="7" width="37.875" style="0" hidden="1" customWidth="1"/>
    <col min="8" max="8" width="18.00390625" style="0" hidden="1" customWidth="1"/>
    <col min="9" max="10" width="13.75390625" style="0" customWidth="1"/>
    <col min="11" max="11" width="14.75390625" style="0" customWidth="1"/>
    <col min="12" max="12" width="14.00390625" style="0" customWidth="1"/>
    <col min="13" max="13" width="13.75390625" style="0" hidden="1" customWidth="1"/>
    <col min="14" max="14" width="0.12890625" style="0" customWidth="1"/>
  </cols>
  <sheetData>
    <row r="1" spans="1:14" ht="15.75">
      <c r="A1" s="51" t="s">
        <v>71</v>
      </c>
      <c r="B1" s="52"/>
      <c r="C1" s="52"/>
      <c r="D1" s="53"/>
      <c r="E1" s="53"/>
      <c r="F1" s="53"/>
      <c r="G1" s="52"/>
      <c r="H1" s="54"/>
      <c r="I1" s="55"/>
      <c r="J1" s="55"/>
      <c r="K1" s="55"/>
      <c r="L1" s="55"/>
      <c r="M1" s="55"/>
      <c r="N1" s="56"/>
    </row>
    <row r="2" spans="1:14" ht="12" customHeight="1" thickBot="1">
      <c r="A2" s="57"/>
      <c r="B2" s="58"/>
      <c r="C2" s="58"/>
      <c r="D2" s="58"/>
      <c r="E2" s="58"/>
      <c r="F2" s="58"/>
      <c r="G2" s="58"/>
      <c r="H2" s="59"/>
      <c r="I2" s="60"/>
      <c r="J2" s="60"/>
      <c r="K2" s="60"/>
      <c r="L2" s="60"/>
      <c r="M2" s="60"/>
      <c r="N2" s="61"/>
    </row>
    <row r="3" spans="1:15" ht="20.25" customHeight="1" thickBot="1">
      <c r="A3" s="62" t="s">
        <v>57</v>
      </c>
      <c r="B3" s="55"/>
      <c r="C3" s="55"/>
      <c r="D3" s="55"/>
      <c r="E3" s="55"/>
      <c r="F3" s="55"/>
      <c r="G3" s="52"/>
      <c r="H3" s="54" t="s">
        <v>9</v>
      </c>
      <c r="I3" s="55"/>
      <c r="J3" s="55"/>
      <c r="K3" s="55"/>
      <c r="L3" s="55" t="s">
        <v>36</v>
      </c>
      <c r="M3" s="55"/>
      <c r="N3" s="63" t="s">
        <v>34</v>
      </c>
      <c r="O3" t="s">
        <v>33</v>
      </c>
    </row>
    <row r="4" spans="1:14" ht="13.5" thickBot="1">
      <c r="A4" s="1"/>
      <c r="B4" s="2"/>
      <c r="C4" s="3"/>
      <c r="D4" s="35"/>
      <c r="E4" s="35"/>
      <c r="F4" s="35"/>
      <c r="G4" s="4"/>
      <c r="H4" s="5"/>
      <c r="I4" s="101" t="s">
        <v>33</v>
      </c>
      <c r="J4" s="102"/>
      <c r="K4" s="102"/>
      <c r="L4" s="102"/>
      <c r="M4" s="6"/>
      <c r="N4" s="7"/>
    </row>
    <row r="5" spans="1:15" ht="13.5" thickBot="1">
      <c r="A5" s="8"/>
      <c r="B5" s="9"/>
      <c r="C5" s="10"/>
      <c r="D5" s="37"/>
      <c r="E5" s="37"/>
      <c r="F5" s="37"/>
      <c r="G5" s="11"/>
      <c r="H5" s="12"/>
      <c r="I5" s="11"/>
      <c r="J5" s="11"/>
      <c r="K5" s="11"/>
      <c r="L5" s="11"/>
      <c r="M5" s="11" t="s">
        <v>30</v>
      </c>
      <c r="N5" s="13"/>
      <c r="O5" s="95" t="s">
        <v>33</v>
      </c>
    </row>
    <row r="6" spans="1:14" ht="15.75">
      <c r="A6" s="40" t="s">
        <v>10</v>
      </c>
      <c r="B6" s="9"/>
      <c r="C6" s="14" t="s">
        <v>12</v>
      </c>
      <c r="D6" s="68" t="s">
        <v>52</v>
      </c>
      <c r="E6" s="68" t="s">
        <v>53</v>
      </c>
      <c r="F6" s="68" t="s">
        <v>54</v>
      </c>
      <c r="G6" s="15"/>
      <c r="H6" s="16"/>
      <c r="I6" s="3" t="s">
        <v>63</v>
      </c>
      <c r="J6" s="3" t="s">
        <v>61</v>
      </c>
      <c r="K6" s="3"/>
      <c r="L6" s="3"/>
      <c r="M6" s="3"/>
      <c r="N6" s="3"/>
    </row>
    <row r="7" spans="1:14" ht="13.5" thickBot="1">
      <c r="A7" s="17"/>
      <c r="B7" s="18"/>
      <c r="C7" s="19"/>
      <c r="D7" s="69" t="s">
        <v>33</v>
      </c>
      <c r="E7" s="69" t="s">
        <v>33</v>
      </c>
      <c r="F7" s="69" t="s">
        <v>31</v>
      </c>
      <c r="G7" s="11"/>
      <c r="H7" s="12"/>
      <c r="I7" s="100">
        <v>43830</v>
      </c>
      <c r="J7" s="19" t="s">
        <v>62</v>
      </c>
      <c r="K7" s="19" t="s">
        <v>33</v>
      </c>
      <c r="L7" s="19" t="s">
        <v>33</v>
      </c>
      <c r="M7" s="19"/>
      <c r="N7" s="19"/>
    </row>
    <row r="8" spans="1:22" ht="13.5" thickBot="1">
      <c r="A8" s="71" t="s">
        <v>38</v>
      </c>
      <c r="B8" s="72"/>
      <c r="C8" s="73">
        <v>1</v>
      </c>
      <c r="D8" s="70">
        <f aca="true" t="shared" si="0" ref="D8:D40">E8-F8</f>
        <v>710.5200000000041</v>
      </c>
      <c r="E8" s="70">
        <f>SUM(E9:E16)</f>
        <v>61000</v>
      </c>
      <c r="F8" s="76">
        <f aca="true" t="shared" si="1" ref="F8:F39">I8+J8+K8+L8</f>
        <v>60289.479999999996</v>
      </c>
      <c r="G8" s="38"/>
      <c r="H8" s="39"/>
      <c r="I8" s="43">
        <f>SUM(I9:I16)</f>
        <v>60289.479999999996</v>
      </c>
      <c r="J8" s="43">
        <f>SUM(J9:J16)</f>
        <v>0</v>
      </c>
      <c r="K8" s="43">
        <f>SUM(K9:K16)</f>
        <v>0</v>
      </c>
      <c r="L8" s="43">
        <f>SUM(L9:L16)</f>
        <v>0</v>
      </c>
      <c r="M8" s="43"/>
      <c r="N8" s="44"/>
      <c r="V8" s="82"/>
    </row>
    <row r="9" spans="1:14" ht="12.75">
      <c r="A9" s="22" t="s">
        <v>39</v>
      </c>
      <c r="B9" s="9"/>
      <c r="C9" s="20">
        <v>2</v>
      </c>
      <c r="D9" s="31">
        <f t="shared" si="0"/>
        <v>85.39999999999964</v>
      </c>
      <c r="E9" s="31">
        <v>10000</v>
      </c>
      <c r="F9" s="99">
        <f t="shared" si="1"/>
        <v>9914.6</v>
      </c>
      <c r="G9" s="29"/>
      <c r="H9" s="29"/>
      <c r="I9" s="96">
        <v>9914.6</v>
      </c>
      <c r="J9" s="96">
        <v>0</v>
      </c>
      <c r="K9" s="97">
        <v>0</v>
      </c>
      <c r="L9" s="41">
        <v>0</v>
      </c>
      <c r="M9" s="41"/>
      <c r="N9" s="42"/>
    </row>
    <row r="10" spans="1:14" ht="12.75">
      <c r="A10" s="22" t="s">
        <v>40</v>
      </c>
      <c r="B10" s="9"/>
      <c r="C10" s="20">
        <v>3</v>
      </c>
      <c r="D10" s="31">
        <f t="shared" si="0"/>
        <v>1254</v>
      </c>
      <c r="E10" s="31">
        <v>8000</v>
      </c>
      <c r="F10" s="99">
        <f t="shared" si="1"/>
        <v>6746</v>
      </c>
      <c r="G10" s="29"/>
      <c r="H10" s="29"/>
      <c r="I10" s="83">
        <v>6746</v>
      </c>
      <c r="J10" s="83">
        <v>0</v>
      </c>
      <c r="K10" s="41">
        <v>0</v>
      </c>
      <c r="L10" s="41">
        <v>0</v>
      </c>
      <c r="M10" s="41"/>
      <c r="N10" s="42"/>
    </row>
    <row r="11" spans="1:14" ht="12.75">
      <c r="A11" s="22" t="s">
        <v>41</v>
      </c>
      <c r="B11" s="9"/>
      <c r="C11" s="20">
        <v>4</v>
      </c>
      <c r="D11" s="31">
        <f t="shared" si="0"/>
        <v>2113.5200000000004</v>
      </c>
      <c r="E11" s="31">
        <v>17000</v>
      </c>
      <c r="F11" s="99">
        <f t="shared" si="1"/>
        <v>14886.48</v>
      </c>
      <c r="G11" s="29"/>
      <c r="H11" s="29"/>
      <c r="I11" s="83">
        <v>14886.48</v>
      </c>
      <c r="J11" s="83">
        <v>0</v>
      </c>
      <c r="K11" s="83">
        <v>0</v>
      </c>
      <c r="L11" s="83">
        <v>0</v>
      </c>
      <c r="M11" s="41"/>
      <c r="N11" s="42"/>
    </row>
    <row r="12" spans="1:14" ht="12.75">
      <c r="A12" s="22" t="s">
        <v>42</v>
      </c>
      <c r="B12" s="9"/>
      <c r="C12" s="20">
        <v>5</v>
      </c>
      <c r="D12" s="31">
        <f t="shared" si="0"/>
        <v>-977.3999999999996</v>
      </c>
      <c r="E12" s="31">
        <v>5000</v>
      </c>
      <c r="F12" s="99">
        <f t="shared" si="1"/>
        <v>5977.4</v>
      </c>
      <c r="G12" s="29"/>
      <c r="H12" s="29"/>
      <c r="I12" s="83">
        <v>5977.4</v>
      </c>
      <c r="J12" s="83">
        <v>0</v>
      </c>
      <c r="K12" s="83">
        <v>0</v>
      </c>
      <c r="L12" s="83">
        <v>0</v>
      </c>
      <c r="M12" s="41"/>
      <c r="N12" s="42"/>
    </row>
    <row r="13" spans="1:14" ht="12.75">
      <c r="A13" s="22" t="s">
        <v>43</v>
      </c>
      <c r="B13" s="9"/>
      <c r="C13" s="20">
        <v>6</v>
      </c>
      <c r="D13" s="31">
        <f t="shared" si="0"/>
        <v>505</v>
      </c>
      <c r="E13" s="31">
        <v>10000</v>
      </c>
      <c r="F13" s="99">
        <f t="shared" si="1"/>
        <v>9495</v>
      </c>
      <c r="G13" s="29"/>
      <c r="H13" s="29"/>
      <c r="I13" s="83">
        <v>9495</v>
      </c>
      <c r="J13" s="83">
        <v>0</v>
      </c>
      <c r="K13" s="83">
        <v>0</v>
      </c>
      <c r="L13" s="83">
        <v>0</v>
      </c>
      <c r="M13" s="41"/>
      <c r="N13" s="42"/>
    </row>
    <row r="14" spans="1:14" ht="12.75">
      <c r="A14" s="22" t="s">
        <v>44</v>
      </c>
      <c r="B14" s="9"/>
      <c r="C14" s="20">
        <v>7</v>
      </c>
      <c r="D14" s="31">
        <f t="shared" si="0"/>
        <v>-1236</v>
      </c>
      <c r="E14" s="31">
        <v>5000</v>
      </c>
      <c r="F14" s="99">
        <f t="shared" si="1"/>
        <v>6236</v>
      </c>
      <c r="G14" s="29"/>
      <c r="H14" s="29"/>
      <c r="I14" s="83">
        <v>6236</v>
      </c>
      <c r="J14" s="83">
        <v>0</v>
      </c>
      <c r="K14" s="83">
        <v>0</v>
      </c>
      <c r="L14" s="83">
        <v>0</v>
      </c>
      <c r="M14" s="41"/>
      <c r="N14" s="42"/>
    </row>
    <row r="15" spans="1:14" ht="12.75">
      <c r="A15" s="22" t="s">
        <v>27</v>
      </c>
      <c r="B15" s="9"/>
      <c r="C15" s="20">
        <v>8</v>
      </c>
      <c r="D15" s="31">
        <f t="shared" si="0"/>
        <v>-1034</v>
      </c>
      <c r="E15" s="31">
        <v>6000</v>
      </c>
      <c r="F15" s="99">
        <f t="shared" si="1"/>
        <v>7034</v>
      </c>
      <c r="G15" s="29"/>
      <c r="H15" s="29"/>
      <c r="I15" s="83">
        <v>7034</v>
      </c>
      <c r="J15" s="83">
        <v>0</v>
      </c>
      <c r="K15" s="83">
        <v>0</v>
      </c>
      <c r="L15" s="83">
        <v>0</v>
      </c>
      <c r="M15" s="41"/>
      <c r="N15" s="42"/>
    </row>
    <row r="16" spans="1:14" ht="13.5" thickBot="1">
      <c r="A16" s="22" t="s">
        <v>14</v>
      </c>
      <c r="B16" s="9"/>
      <c r="C16" s="20"/>
      <c r="D16" s="31">
        <f t="shared" si="0"/>
        <v>0</v>
      </c>
      <c r="E16" s="31">
        <v>0</v>
      </c>
      <c r="F16" s="99">
        <f t="shared" si="1"/>
        <v>0</v>
      </c>
      <c r="G16" s="29"/>
      <c r="H16" s="29"/>
      <c r="I16" s="83">
        <v>0</v>
      </c>
      <c r="J16" s="83">
        <v>0</v>
      </c>
      <c r="K16" s="83">
        <v>0</v>
      </c>
      <c r="L16" s="83">
        <v>0</v>
      </c>
      <c r="M16" s="41"/>
      <c r="N16" s="42"/>
    </row>
    <row r="17" spans="1:14" ht="12.75">
      <c r="A17" s="74" t="s">
        <v>45</v>
      </c>
      <c r="B17" s="65"/>
      <c r="C17" s="75">
        <v>8</v>
      </c>
      <c r="D17" s="70">
        <f t="shared" si="0"/>
        <v>1239</v>
      </c>
      <c r="E17" s="76">
        <v>67360</v>
      </c>
      <c r="F17" s="76">
        <f t="shared" si="1"/>
        <v>66121</v>
      </c>
      <c r="G17" s="29"/>
      <c r="H17" s="29"/>
      <c r="I17" s="32">
        <f>SUM(I18:I24)</f>
        <v>66121</v>
      </c>
      <c r="J17" s="32">
        <f>SUM(J18:J24)</f>
        <v>0</v>
      </c>
      <c r="K17" s="32">
        <f>SUM(K18:K24)</f>
        <v>0</v>
      </c>
      <c r="L17" s="32">
        <f>SUM(L18:L24)</f>
        <v>0</v>
      </c>
      <c r="M17" s="32"/>
      <c r="N17" s="45"/>
    </row>
    <row r="18" spans="1:14" ht="12.75">
      <c r="A18" s="22" t="s">
        <v>29</v>
      </c>
      <c r="B18" s="9"/>
      <c r="C18" s="20">
        <v>9</v>
      </c>
      <c r="D18" s="31">
        <f t="shared" si="0"/>
        <v>2865</v>
      </c>
      <c r="E18" s="31">
        <v>8000</v>
      </c>
      <c r="F18" s="99">
        <f t="shared" si="1"/>
        <v>5135</v>
      </c>
      <c r="G18" s="29"/>
      <c r="H18" s="29"/>
      <c r="I18" s="83">
        <v>5135</v>
      </c>
      <c r="J18" s="83">
        <v>0</v>
      </c>
      <c r="K18" s="41">
        <v>0</v>
      </c>
      <c r="L18" s="41">
        <v>0</v>
      </c>
      <c r="M18" s="41"/>
      <c r="N18" s="42"/>
    </row>
    <row r="19" spans="1:14" ht="12.75">
      <c r="A19" s="24" t="s">
        <v>13</v>
      </c>
      <c r="B19" s="9"/>
      <c r="C19" s="20">
        <v>10</v>
      </c>
      <c r="D19" s="31">
        <f t="shared" si="0"/>
        <v>0</v>
      </c>
      <c r="E19" s="31">
        <v>0</v>
      </c>
      <c r="F19" s="99">
        <f t="shared" si="1"/>
        <v>0</v>
      </c>
      <c r="G19" s="29"/>
      <c r="H19" s="29"/>
      <c r="I19" s="83">
        <v>0</v>
      </c>
      <c r="J19" s="83">
        <v>0</v>
      </c>
      <c r="K19" s="41">
        <v>0</v>
      </c>
      <c r="L19" s="41">
        <v>0</v>
      </c>
      <c r="M19" s="41"/>
      <c r="N19" s="42"/>
    </row>
    <row r="20" spans="1:14" ht="12.75">
      <c r="A20" s="22" t="s">
        <v>0</v>
      </c>
      <c r="B20" s="9"/>
      <c r="C20" s="20">
        <v>11</v>
      </c>
      <c r="D20" s="31">
        <f t="shared" si="0"/>
        <v>-923</v>
      </c>
      <c r="E20" s="31">
        <v>37360</v>
      </c>
      <c r="F20" s="99">
        <f t="shared" si="1"/>
        <v>38283</v>
      </c>
      <c r="G20" s="29"/>
      <c r="H20" s="29"/>
      <c r="I20" s="83">
        <v>38283</v>
      </c>
      <c r="J20" s="83">
        <v>0</v>
      </c>
      <c r="K20" s="41">
        <v>0</v>
      </c>
      <c r="L20" s="41">
        <v>0</v>
      </c>
      <c r="M20" s="41"/>
      <c r="N20" s="42"/>
    </row>
    <row r="21" spans="1:14" ht="12.75">
      <c r="A21" s="22" t="s">
        <v>1</v>
      </c>
      <c r="B21" s="9"/>
      <c r="C21" s="20">
        <v>12</v>
      </c>
      <c r="D21" s="31">
        <f t="shared" si="0"/>
        <v>-703</v>
      </c>
      <c r="E21" s="31">
        <v>22000</v>
      </c>
      <c r="F21" s="99">
        <f t="shared" si="1"/>
        <v>22703</v>
      </c>
      <c r="G21" s="29"/>
      <c r="H21" s="29"/>
      <c r="I21" s="83">
        <v>22703</v>
      </c>
      <c r="J21" s="83">
        <v>0</v>
      </c>
      <c r="K21" s="41">
        <v>0</v>
      </c>
      <c r="L21" s="41">
        <v>0</v>
      </c>
      <c r="M21" s="41"/>
      <c r="N21" s="42"/>
    </row>
    <row r="22" spans="1:14" ht="12.75">
      <c r="A22" s="24" t="s">
        <v>2</v>
      </c>
      <c r="B22" s="25"/>
      <c r="C22" s="20">
        <v>13</v>
      </c>
      <c r="D22" s="31">
        <f t="shared" si="0"/>
        <v>0</v>
      </c>
      <c r="E22" s="31">
        <v>0</v>
      </c>
      <c r="F22" s="99">
        <f t="shared" si="1"/>
        <v>0</v>
      </c>
      <c r="G22" s="29"/>
      <c r="H22" s="29"/>
      <c r="I22" s="83">
        <v>0</v>
      </c>
      <c r="J22" s="83">
        <v>0</v>
      </c>
      <c r="K22" s="41">
        <v>0</v>
      </c>
      <c r="L22" s="41">
        <v>0</v>
      </c>
      <c r="M22" s="41"/>
      <c r="N22" s="42"/>
    </row>
    <row r="23" spans="1:14" ht="12.75">
      <c r="A23" s="22" t="s">
        <v>3</v>
      </c>
      <c r="B23" s="9"/>
      <c r="C23" s="20">
        <v>14</v>
      </c>
      <c r="D23" s="31">
        <f t="shared" si="0"/>
        <v>0</v>
      </c>
      <c r="E23" s="31">
        <v>0</v>
      </c>
      <c r="F23" s="99">
        <f t="shared" si="1"/>
        <v>0</v>
      </c>
      <c r="G23" s="29"/>
      <c r="H23" s="29"/>
      <c r="I23" s="41">
        <v>0</v>
      </c>
      <c r="J23" s="41">
        <v>0</v>
      </c>
      <c r="K23" s="41">
        <v>0</v>
      </c>
      <c r="L23" s="41">
        <v>0</v>
      </c>
      <c r="M23" s="41"/>
      <c r="N23" s="42"/>
    </row>
    <row r="24" spans="1:14" ht="13.5" thickBot="1">
      <c r="A24" s="22" t="s">
        <v>15</v>
      </c>
      <c r="B24" s="9"/>
      <c r="C24" s="20">
        <v>15</v>
      </c>
      <c r="D24" s="31">
        <f t="shared" si="0"/>
        <v>0</v>
      </c>
      <c r="E24" s="31">
        <v>0</v>
      </c>
      <c r="F24" s="99">
        <f t="shared" si="1"/>
        <v>0</v>
      </c>
      <c r="G24" s="29"/>
      <c r="H24" s="29"/>
      <c r="I24" s="41">
        <v>0</v>
      </c>
      <c r="J24" s="41">
        <v>0</v>
      </c>
      <c r="K24" s="41">
        <v>0</v>
      </c>
      <c r="L24" s="41">
        <v>0</v>
      </c>
      <c r="M24" s="41"/>
      <c r="N24" s="42"/>
    </row>
    <row r="25" spans="1:14" ht="12.75">
      <c r="A25" s="74" t="s">
        <v>16</v>
      </c>
      <c r="B25" s="65"/>
      <c r="C25" s="75">
        <v>16</v>
      </c>
      <c r="D25" s="70">
        <f t="shared" si="0"/>
        <v>867</v>
      </c>
      <c r="E25" s="76">
        <f>SUM(E26)</f>
        <v>6000</v>
      </c>
      <c r="F25" s="76">
        <f t="shared" si="1"/>
        <v>5133</v>
      </c>
      <c r="G25" s="29"/>
      <c r="H25" s="29"/>
      <c r="I25" s="32">
        <f>SUM(I26)</f>
        <v>5133</v>
      </c>
      <c r="J25" s="32">
        <f>SUM(J26)</f>
        <v>0</v>
      </c>
      <c r="K25" s="32">
        <f>SUM(K26)</f>
        <v>0</v>
      </c>
      <c r="L25" s="32">
        <f>SUM(L26)</f>
        <v>0</v>
      </c>
      <c r="M25" s="32"/>
      <c r="N25" s="45"/>
    </row>
    <row r="26" spans="1:14" ht="13.5" thickBot="1">
      <c r="A26" s="22" t="s">
        <v>4</v>
      </c>
      <c r="B26" s="9"/>
      <c r="C26" s="20">
        <v>17</v>
      </c>
      <c r="D26" s="31">
        <f t="shared" si="0"/>
        <v>867</v>
      </c>
      <c r="E26" s="31">
        <v>6000</v>
      </c>
      <c r="F26" s="99">
        <f t="shared" si="1"/>
        <v>5133</v>
      </c>
      <c r="G26" s="29"/>
      <c r="H26" s="29"/>
      <c r="I26" s="83">
        <v>5133</v>
      </c>
      <c r="J26" s="83">
        <v>0</v>
      </c>
      <c r="K26" s="41">
        <v>0</v>
      </c>
      <c r="L26" s="41">
        <v>0</v>
      </c>
      <c r="M26" s="41"/>
      <c r="N26" s="42"/>
    </row>
    <row r="27" spans="1:14" ht="12.75">
      <c r="A27" s="74" t="s">
        <v>17</v>
      </c>
      <c r="B27" s="65"/>
      <c r="C27" s="75">
        <v>18</v>
      </c>
      <c r="D27" s="70">
        <f t="shared" si="0"/>
        <v>0</v>
      </c>
      <c r="E27" s="76">
        <f>SUM(E28)</f>
        <v>0</v>
      </c>
      <c r="F27" s="76">
        <f t="shared" si="1"/>
        <v>0</v>
      </c>
      <c r="G27" s="29"/>
      <c r="H27" s="29"/>
      <c r="I27" s="32">
        <f>SUM(I28)</f>
        <v>0</v>
      </c>
      <c r="J27" s="32">
        <f>SUM(J28)</f>
        <v>0</v>
      </c>
      <c r="K27" s="32">
        <f>SUM(K28)</f>
        <v>0</v>
      </c>
      <c r="L27" s="32">
        <f>SUM(L28)</f>
        <v>0</v>
      </c>
      <c r="M27" s="32"/>
      <c r="N27" s="45"/>
    </row>
    <row r="28" spans="1:14" ht="13.5" thickBot="1">
      <c r="A28" s="22" t="s">
        <v>5</v>
      </c>
      <c r="B28" s="9"/>
      <c r="C28" s="20">
        <v>19</v>
      </c>
      <c r="D28" s="31">
        <f t="shared" si="0"/>
        <v>0</v>
      </c>
      <c r="E28" s="31">
        <v>0</v>
      </c>
      <c r="F28" s="99">
        <f t="shared" si="1"/>
        <v>0</v>
      </c>
      <c r="G28" s="29"/>
      <c r="H28" s="29"/>
      <c r="I28" s="41">
        <v>0</v>
      </c>
      <c r="J28" s="41">
        <v>0</v>
      </c>
      <c r="K28" s="41">
        <v>0</v>
      </c>
      <c r="L28" s="41">
        <v>0</v>
      </c>
      <c r="M28" s="41"/>
      <c r="N28" s="42"/>
    </row>
    <row r="29" spans="1:14" ht="12.75">
      <c r="A29" s="74" t="s">
        <v>18</v>
      </c>
      <c r="B29" s="65"/>
      <c r="C29" s="75">
        <v>20</v>
      </c>
      <c r="D29" s="70">
        <f t="shared" si="0"/>
        <v>-308</v>
      </c>
      <c r="E29" s="76">
        <f>SUM(E30)</f>
        <v>300</v>
      </c>
      <c r="F29" s="76">
        <f t="shared" si="1"/>
        <v>608</v>
      </c>
      <c r="G29" s="29"/>
      <c r="H29" s="29"/>
      <c r="I29" s="32">
        <f>SUM(I30)</f>
        <v>608</v>
      </c>
      <c r="J29" s="32">
        <f>SUM(J30)</f>
        <v>0</v>
      </c>
      <c r="K29" s="32">
        <f>SUM(K30)</f>
        <v>0</v>
      </c>
      <c r="L29" s="32">
        <f>SUM(L30)</f>
        <v>0</v>
      </c>
      <c r="M29" s="32"/>
      <c r="N29" s="45"/>
    </row>
    <row r="30" spans="1:14" ht="13.5" thickBot="1">
      <c r="A30" s="22" t="s">
        <v>6</v>
      </c>
      <c r="B30" s="36"/>
      <c r="C30" s="20">
        <v>21</v>
      </c>
      <c r="D30" s="31">
        <f t="shared" si="0"/>
        <v>-308</v>
      </c>
      <c r="E30" s="31">
        <v>300</v>
      </c>
      <c r="F30" s="99">
        <f t="shared" si="1"/>
        <v>608</v>
      </c>
      <c r="G30" s="29"/>
      <c r="H30" s="29"/>
      <c r="I30" s="83">
        <v>608</v>
      </c>
      <c r="J30" s="83">
        <v>0</v>
      </c>
      <c r="K30" s="41">
        <v>0</v>
      </c>
      <c r="L30" s="41">
        <v>0</v>
      </c>
      <c r="M30" s="41"/>
      <c r="N30" s="42"/>
    </row>
    <row r="31" spans="1:14" ht="12.75">
      <c r="A31" s="64" t="s">
        <v>46</v>
      </c>
      <c r="B31" s="65"/>
      <c r="C31" s="66">
        <v>22</v>
      </c>
      <c r="D31" s="70">
        <f t="shared" si="0"/>
        <v>154.31999999999243</v>
      </c>
      <c r="E31" s="67">
        <f>SUM(E32:E44)</f>
        <v>103550</v>
      </c>
      <c r="F31" s="76">
        <f t="shared" si="1"/>
        <v>103395.68000000001</v>
      </c>
      <c r="G31" s="30"/>
      <c r="H31" s="30"/>
      <c r="I31" s="46">
        <f>SUM(I32:I44)</f>
        <v>103395.68000000001</v>
      </c>
      <c r="J31" s="46">
        <f>SUM(J32:J44)</f>
        <v>0</v>
      </c>
      <c r="K31" s="46">
        <f>SUM(K32:K44)</f>
        <v>0</v>
      </c>
      <c r="L31" s="46">
        <f>SUM(L32:L44)</f>
        <v>0</v>
      </c>
      <c r="M31" s="46"/>
      <c r="N31" s="47"/>
    </row>
    <row r="32" spans="1:14" ht="12.75">
      <c r="A32" s="22" t="s">
        <v>47</v>
      </c>
      <c r="B32" s="9"/>
      <c r="C32" s="20">
        <v>23</v>
      </c>
      <c r="D32" s="31">
        <f t="shared" si="0"/>
        <v>-80</v>
      </c>
      <c r="E32" s="31">
        <v>150</v>
      </c>
      <c r="F32" s="99">
        <f t="shared" si="1"/>
        <v>230</v>
      </c>
      <c r="G32" s="29"/>
      <c r="H32" s="29"/>
      <c r="I32" s="83">
        <v>230</v>
      </c>
      <c r="J32" s="83">
        <v>0</v>
      </c>
      <c r="K32" s="41">
        <v>0</v>
      </c>
      <c r="L32" s="41">
        <v>0</v>
      </c>
      <c r="M32" s="41"/>
      <c r="N32" s="42"/>
    </row>
    <row r="33" spans="1:14" ht="12.75">
      <c r="A33" s="22"/>
      <c r="B33" s="9"/>
      <c r="C33" s="20">
        <v>24</v>
      </c>
      <c r="D33" s="31">
        <f t="shared" si="0"/>
        <v>0</v>
      </c>
      <c r="E33" s="31">
        <v>0</v>
      </c>
      <c r="F33" s="99">
        <f t="shared" si="1"/>
        <v>0</v>
      </c>
      <c r="G33" s="29"/>
      <c r="H33" s="29"/>
      <c r="I33" s="83">
        <v>0</v>
      </c>
      <c r="J33" s="83">
        <v>0</v>
      </c>
      <c r="K33" s="83">
        <v>0</v>
      </c>
      <c r="L33" s="41">
        <v>0</v>
      </c>
      <c r="M33" s="41"/>
      <c r="N33" s="42"/>
    </row>
    <row r="34" spans="1:14" ht="12.75">
      <c r="A34" s="22" t="s">
        <v>48</v>
      </c>
      <c r="B34" s="9"/>
      <c r="C34" s="20">
        <v>25</v>
      </c>
      <c r="D34" s="31">
        <f t="shared" si="0"/>
        <v>-543</v>
      </c>
      <c r="E34" s="31">
        <v>11000</v>
      </c>
      <c r="F34" s="99">
        <f t="shared" si="1"/>
        <v>11543</v>
      </c>
      <c r="G34" s="29"/>
      <c r="H34" s="29"/>
      <c r="I34" s="83">
        <v>11543</v>
      </c>
      <c r="J34" s="83">
        <v>0</v>
      </c>
      <c r="K34" s="83">
        <v>0</v>
      </c>
      <c r="L34" s="41">
        <v>0</v>
      </c>
      <c r="M34" s="41"/>
      <c r="N34" s="42"/>
    </row>
    <row r="35" spans="1:14" ht="12.75">
      <c r="A35" s="22" t="s">
        <v>49</v>
      </c>
      <c r="B35" s="9"/>
      <c r="C35" s="20">
        <v>26</v>
      </c>
      <c r="D35" s="31">
        <f t="shared" si="0"/>
        <v>-45</v>
      </c>
      <c r="E35" s="31">
        <v>900</v>
      </c>
      <c r="F35" s="99">
        <f t="shared" si="1"/>
        <v>945</v>
      </c>
      <c r="G35" s="29"/>
      <c r="H35" s="29"/>
      <c r="I35" s="83">
        <v>945</v>
      </c>
      <c r="J35" s="83">
        <v>0</v>
      </c>
      <c r="K35" s="41">
        <v>0</v>
      </c>
      <c r="L35" s="41">
        <v>0</v>
      </c>
      <c r="M35" s="41"/>
      <c r="N35" s="42"/>
    </row>
    <row r="36" spans="1:14" ht="12.75">
      <c r="A36" s="22" t="s">
        <v>22</v>
      </c>
      <c r="B36" s="9"/>
      <c r="C36" s="20">
        <v>27</v>
      </c>
      <c r="D36" s="31">
        <f t="shared" si="0"/>
        <v>100</v>
      </c>
      <c r="E36" s="31">
        <v>4000</v>
      </c>
      <c r="F36" s="99">
        <f t="shared" si="1"/>
        <v>3900</v>
      </c>
      <c r="G36" s="29"/>
      <c r="H36" s="29"/>
      <c r="I36" s="83">
        <v>3900</v>
      </c>
      <c r="J36" s="41">
        <v>0</v>
      </c>
      <c r="K36" s="83">
        <v>0</v>
      </c>
      <c r="L36" s="41">
        <v>0</v>
      </c>
      <c r="M36" s="41"/>
      <c r="N36" s="42"/>
    </row>
    <row r="37" spans="1:14" ht="12.75">
      <c r="A37" s="50" t="s">
        <v>65</v>
      </c>
      <c r="B37" s="21"/>
      <c r="C37" s="20">
        <v>28</v>
      </c>
      <c r="D37" s="31">
        <f t="shared" si="0"/>
        <v>4412</v>
      </c>
      <c r="E37" s="31">
        <v>10000</v>
      </c>
      <c r="F37" s="99">
        <f t="shared" si="1"/>
        <v>5588</v>
      </c>
      <c r="G37" s="29"/>
      <c r="H37" s="29"/>
      <c r="I37" s="41">
        <v>5588</v>
      </c>
      <c r="J37" s="41">
        <v>0</v>
      </c>
      <c r="K37" s="83">
        <v>0</v>
      </c>
      <c r="L37" s="41">
        <v>0</v>
      </c>
      <c r="M37" s="41"/>
      <c r="N37" s="42"/>
    </row>
    <row r="38" spans="1:14" ht="12.75">
      <c r="A38" s="50" t="s">
        <v>67</v>
      </c>
      <c r="B38" s="20"/>
      <c r="C38" s="20">
        <v>29</v>
      </c>
      <c r="D38" s="31">
        <f t="shared" si="0"/>
        <v>8614</v>
      </c>
      <c r="E38" s="31">
        <v>15000</v>
      </c>
      <c r="F38" s="99">
        <f t="shared" si="1"/>
        <v>6386</v>
      </c>
      <c r="G38" s="29"/>
      <c r="H38" s="29"/>
      <c r="I38" s="41">
        <v>6386</v>
      </c>
      <c r="J38" s="41">
        <v>0</v>
      </c>
      <c r="K38" s="83">
        <v>0</v>
      </c>
      <c r="L38" s="41">
        <v>0</v>
      </c>
      <c r="M38" s="41"/>
      <c r="N38" s="42"/>
    </row>
    <row r="39" spans="1:14" ht="12.75">
      <c r="A39" s="22" t="s">
        <v>64</v>
      </c>
      <c r="B39" s="9"/>
      <c r="C39" s="21">
        <v>30</v>
      </c>
      <c r="D39" s="31">
        <f t="shared" si="0"/>
        <v>-4642.0999999999985</v>
      </c>
      <c r="E39" s="31">
        <v>20000</v>
      </c>
      <c r="F39" s="99">
        <f t="shared" si="1"/>
        <v>24642.1</v>
      </c>
      <c r="G39" s="29"/>
      <c r="H39" s="29"/>
      <c r="I39" s="41">
        <v>24642.1</v>
      </c>
      <c r="J39" s="41">
        <v>0</v>
      </c>
      <c r="K39" s="83">
        <v>0</v>
      </c>
      <c r="L39" s="41">
        <v>0</v>
      </c>
      <c r="M39" s="41"/>
      <c r="N39" s="42"/>
    </row>
    <row r="40" spans="1:14" ht="12.75">
      <c r="A40" s="22" t="s">
        <v>58</v>
      </c>
      <c r="B40" s="9"/>
      <c r="C40" s="20">
        <v>31</v>
      </c>
      <c r="D40" s="31">
        <f t="shared" si="0"/>
        <v>-1376</v>
      </c>
      <c r="E40" s="31">
        <v>17500</v>
      </c>
      <c r="F40" s="99">
        <f aca="true" t="shared" si="2" ref="F40:F65">I40+J40+K40+L40</f>
        <v>18876</v>
      </c>
      <c r="G40" s="29"/>
      <c r="H40" s="29"/>
      <c r="I40" s="83">
        <v>18876</v>
      </c>
      <c r="J40" s="83">
        <v>0</v>
      </c>
      <c r="K40" s="83">
        <v>0</v>
      </c>
      <c r="L40" s="41">
        <v>0</v>
      </c>
      <c r="M40" s="41"/>
      <c r="N40" s="42"/>
    </row>
    <row r="41" spans="1:14" ht="12.75">
      <c r="A41" s="22" t="s">
        <v>59</v>
      </c>
      <c r="B41" s="9"/>
      <c r="C41" s="20">
        <v>32</v>
      </c>
      <c r="D41" s="31">
        <v>0</v>
      </c>
      <c r="E41" s="31">
        <v>0</v>
      </c>
      <c r="F41" s="99">
        <f t="shared" si="2"/>
        <v>0</v>
      </c>
      <c r="G41" s="29"/>
      <c r="H41" s="29"/>
      <c r="I41" s="41">
        <v>0</v>
      </c>
      <c r="J41" s="41">
        <v>0</v>
      </c>
      <c r="K41" s="41">
        <v>0</v>
      </c>
      <c r="L41" s="41">
        <v>0</v>
      </c>
      <c r="M41" s="41"/>
      <c r="N41" s="42"/>
    </row>
    <row r="42" spans="1:14" ht="12.75">
      <c r="A42" s="22" t="s">
        <v>60</v>
      </c>
      <c r="B42" s="9"/>
      <c r="C42" s="20">
        <v>33</v>
      </c>
      <c r="D42" s="31">
        <v>7800</v>
      </c>
      <c r="E42" s="31">
        <v>13000</v>
      </c>
      <c r="F42" s="99">
        <f t="shared" si="2"/>
        <v>5200</v>
      </c>
      <c r="G42" s="29"/>
      <c r="H42" s="29"/>
      <c r="I42" s="83">
        <v>5200</v>
      </c>
      <c r="J42" s="83">
        <v>0</v>
      </c>
      <c r="K42" s="83">
        <v>0</v>
      </c>
      <c r="L42" s="41">
        <v>0</v>
      </c>
      <c r="M42" s="41"/>
      <c r="N42" s="42"/>
    </row>
    <row r="43" spans="1:14" ht="12.75">
      <c r="A43" s="22" t="s">
        <v>66</v>
      </c>
      <c r="B43" s="9"/>
      <c r="C43" s="20">
        <v>34</v>
      </c>
      <c r="D43" s="31">
        <v>-682.45</v>
      </c>
      <c r="E43" s="31">
        <v>12000</v>
      </c>
      <c r="F43" s="99">
        <f t="shared" si="2"/>
        <v>13471.33</v>
      </c>
      <c r="G43" s="29"/>
      <c r="H43" s="29"/>
      <c r="I43" s="83">
        <v>13471.33</v>
      </c>
      <c r="J43" s="83">
        <v>0</v>
      </c>
      <c r="K43" s="83">
        <v>0</v>
      </c>
      <c r="L43" s="41">
        <v>0</v>
      </c>
      <c r="M43" s="41"/>
      <c r="N43" s="42"/>
    </row>
    <row r="44" spans="1:14" ht="13.5" thickBot="1">
      <c r="A44" s="22" t="s">
        <v>72</v>
      </c>
      <c r="B44" s="9"/>
      <c r="C44" s="20">
        <v>39</v>
      </c>
      <c r="D44" s="31">
        <v>-12614.25</v>
      </c>
      <c r="E44" s="31">
        <v>0</v>
      </c>
      <c r="F44" s="99">
        <f t="shared" si="2"/>
        <v>12614.25</v>
      </c>
      <c r="G44" s="29"/>
      <c r="H44" s="29"/>
      <c r="I44" s="83">
        <v>12614.25</v>
      </c>
      <c r="J44" s="83">
        <v>0</v>
      </c>
      <c r="K44" s="41">
        <v>0</v>
      </c>
      <c r="L44" s="41">
        <v>0</v>
      </c>
      <c r="M44" s="41"/>
      <c r="N44" s="42"/>
    </row>
    <row r="45" spans="1:14" ht="12.75">
      <c r="A45" s="74" t="s">
        <v>19</v>
      </c>
      <c r="B45" s="65"/>
      <c r="C45" s="75">
        <v>35</v>
      </c>
      <c r="D45" s="70">
        <f aca="true" t="shared" si="3" ref="D45:D65">E45-F45</f>
        <v>-2769</v>
      </c>
      <c r="E45" s="76">
        <f>SUM(E46:E47)</f>
        <v>32400</v>
      </c>
      <c r="F45" s="76">
        <f t="shared" si="2"/>
        <v>35169</v>
      </c>
      <c r="G45" s="29"/>
      <c r="H45" s="29"/>
      <c r="I45" s="32">
        <f>SUM(I46:I47)</f>
        <v>35169</v>
      </c>
      <c r="J45" s="32">
        <f>SUM(J46:J47)</f>
        <v>0</v>
      </c>
      <c r="K45" s="32">
        <f>SUM(K46:K47)</f>
        <v>0</v>
      </c>
      <c r="L45" s="32">
        <f>SUM(L46:L47)</f>
        <v>0</v>
      </c>
      <c r="M45" s="32"/>
      <c r="N45" s="45"/>
    </row>
    <row r="46" spans="1:14" ht="12.75">
      <c r="A46" s="22" t="s">
        <v>50</v>
      </c>
      <c r="B46" s="9"/>
      <c r="C46" s="20">
        <v>36</v>
      </c>
      <c r="D46" s="31">
        <f t="shared" si="3"/>
        <v>-2769</v>
      </c>
      <c r="E46" s="31">
        <v>32400</v>
      </c>
      <c r="F46" s="99">
        <f t="shared" si="2"/>
        <v>35169</v>
      </c>
      <c r="G46" s="29"/>
      <c r="H46" s="29"/>
      <c r="I46" s="83">
        <v>35169</v>
      </c>
      <c r="J46" s="83">
        <v>0</v>
      </c>
      <c r="K46" s="41">
        <v>0</v>
      </c>
      <c r="L46" s="41">
        <v>0</v>
      </c>
      <c r="M46" s="41"/>
      <c r="N46" s="42"/>
    </row>
    <row r="47" spans="1:14" ht="13.5" thickBot="1">
      <c r="A47" s="22"/>
      <c r="B47" s="9"/>
      <c r="C47" s="20" t="s">
        <v>35</v>
      </c>
      <c r="D47" s="31">
        <f t="shared" si="3"/>
        <v>0</v>
      </c>
      <c r="E47" s="31">
        <v>0</v>
      </c>
      <c r="F47" s="99">
        <f t="shared" si="2"/>
        <v>0</v>
      </c>
      <c r="G47" s="29"/>
      <c r="H47" s="29"/>
      <c r="I47" s="83">
        <v>0</v>
      </c>
      <c r="J47" s="83">
        <v>0</v>
      </c>
      <c r="K47" s="41">
        <v>0</v>
      </c>
      <c r="L47" s="41">
        <v>0</v>
      </c>
      <c r="M47" s="41"/>
      <c r="N47" s="42"/>
    </row>
    <row r="48" spans="1:14" ht="12.75">
      <c r="A48" s="74" t="s">
        <v>23</v>
      </c>
      <c r="B48" s="65"/>
      <c r="C48" s="75">
        <v>37</v>
      </c>
      <c r="D48" s="70">
        <f t="shared" si="3"/>
        <v>2342</v>
      </c>
      <c r="E48" s="76">
        <f>SUM(E49:E51)</f>
        <v>31100</v>
      </c>
      <c r="F48" s="76">
        <f t="shared" si="2"/>
        <v>28758</v>
      </c>
      <c r="G48" s="29"/>
      <c r="H48" s="29"/>
      <c r="I48" s="32">
        <f>SUM(I49:I51)</f>
        <v>28758</v>
      </c>
      <c r="J48" s="32">
        <f>SUM(J49:J51)</f>
        <v>0</v>
      </c>
      <c r="K48" s="32">
        <f>SUM(K49:K51)</f>
        <v>0</v>
      </c>
      <c r="L48" s="32">
        <f>SUM(L49:L51)</f>
        <v>0</v>
      </c>
      <c r="M48" s="32"/>
      <c r="N48" s="45"/>
    </row>
    <row r="49" spans="1:14" ht="12.75">
      <c r="A49" s="22" t="s">
        <v>21</v>
      </c>
      <c r="B49" s="9"/>
      <c r="C49" s="20">
        <v>38</v>
      </c>
      <c r="D49" s="31">
        <f t="shared" si="3"/>
        <v>0</v>
      </c>
      <c r="E49" s="31">
        <v>5500</v>
      </c>
      <c r="F49" s="99">
        <f t="shared" si="2"/>
        <v>5500</v>
      </c>
      <c r="G49" s="29"/>
      <c r="H49" s="29"/>
      <c r="I49" s="83">
        <v>5500</v>
      </c>
      <c r="J49" s="83">
        <v>0</v>
      </c>
      <c r="K49" s="41">
        <v>0</v>
      </c>
      <c r="L49" s="41">
        <v>0</v>
      </c>
      <c r="M49" s="41"/>
      <c r="N49" s="42"/>
    </row>
    <row r="50" spans="1:14" ht="12.75">
      <c r="A50" s="22" t="s">
        <v>68</v>
      </c>
      <c r="B50" s="9"/>
      <c r="C50" s="20">
        <v>41</v>
      </c>
      <c r="D50" s="31">
        <f t="shared" si="3"/>
        <v>2142</v>
      </c>
      <c r="E50" s="31">
        <v>25000</v>
      </c>
      <c r="F50" s="99">
        <f t="shared" si="2"/>
        <v>22858</v>
      </c>
      <c r="G50" s="29"/>
      <c r="H50" s="29"/>
      <c r="I50" s="83">
        <v>22858</v>
      </c>
      <c r="J50" s="83">
        <v>0</v>
      </c>
      <c r="K50" s="41">
        <v>0</v>
      </c>
      <c r="L50" s="41">
        <v>0</v>
      </c>
      <c r="M50" s="41"/>
      <c r="N50" s="42"/>
    </row>
    <row r="51" spans="1:14" ht="13.5" thickBot="1">
      <c r="A51" s="22" t="s">
        <v>51</v>
      </c>
      <c r="B51" s="9"/>
      <c r="C51" s="20">
        <v>44</v>
      </c>
      <c r="D51" s="31">
        <f t="shared" si="3"/>
        <v>200</v>
      </c>
      <c r="E51" s="31">
        <v>600</v>
      </c>
      <c r="F51" s="99">
        <f t="shared" si="2"/>
        <v>400</v>
      </c>
      <c r="G51" s="29"/>
      <c r="H51" s="29"/>
      <c r="I51" s="83">
        <v>400</v>
      </c>
      <c r="J51" s="83">
        <v>0</v>
      </c>
      <c r="K51" s="83">
        <v>0</v>
      </c>
      <c r="L51" s="41">
        <v>0</v>
      </c>
      <c r="M51" s="41"/>
      <c r="N51" s="42"/>
    </row>
    <row r="52" spans="1:14" ht="12.75">
      <c r="A52" s="74" t="s">
        <v>20</v>
      </c>
      <c r="B52" s="65"/>
      <c r="C52" s="75">
        <v>45</v>
      </c>
      <c r="D52" s="70">
        <f t="shared" si="3"/>
        <v>9</v>
      </c>
      <c r="E52" s="76">
        <f>SUM(E53:E56)</f>
        <v>12340</v>
      </c>
      <c r="F52" s="76">
        <f t="shared" si="2"/>
        <v>12331</v>
      </c>
      <c r="G52" s="29"/>
      <c r="H52" s="29"/>
      <c r="I52" s="32">
        <f>SUM(I53:I56)</f>
        <v>12331</v>
      </c>
      <c r="J52" s="32">
        <f>SUM(J53:J56)</f>
        <v>0</v>
      </c>
      <c r="K52" s="32">
        <f>SUM(K53:K56)</f>
        <v>0</v>
      </c>
      <c r="L52" s="32">
        <f>SUM(L53:L56)</f>
        <v>0</v>
      </c>
      <c r="M52" s="32"/>
      <c r="N52" s="45"/>
    </row>
    <row r="53" spans="1:14" ht="12.75">
      <c r="A53" s="22" t="s">
        <v>69</v>
      </c>
      <c r="B53" s="9"/>
      <c r="C53" s="20">
        <v>46</v>
      </c>
      <c r="D53" s="31">
        <f t="shared" si="3"/>
        <v>0</v>
      </c>
      <c r="E53" s="31">
        <f>SUM(I53:M53)</f>
        <v>0</v>
      </c>
      <c r="F53" s="99">
        <f t="shared" si="2"/>
        <v>0</v>
      </c>
      <c r="G53" s="29"/>
      <c r="H53" s="29"/>
      <c r="I53" s="41">
        <v>0</v>
      </c>
      <c r="J53" s="41">
        <v>0</v>
      </c>
      <c r="K53" s="41">
        <v>0</v>
      </c>
      <c r="L53" s="41">
        <v>0</v>
      </c>
      <c r="M53" s="41"/>
      <c r="N53" s="42"/>
    </row>
    <row r="54" spans="1:14" ht="12.75">
      <c r="A54" s="22" t="s">
        <v>70</v>
      </c>
      <c r="B54" s="9"/>
      <c r="C54" s="20">
        <v>47</v>
      </c>
      <c r="D54" s="31">
        <f t="shared" si="3"/>
        <v>9</v>
      </c>
      <c r="E54" s="31">
        <v>7480</v>
      </c>
      <c r="F54" s="99">
        <f t="shared" si="2"/>
        <v>7471</v>
      </c>
      <c r="G54" s="29"/>
      <c r="H54" s="29"/>
      <c r="I54" s="83">
        <v>7471</v>
      </c>
      <c r="J54" s="83">
        <v>0</v>
      </c>
      <c r="K54" s="41">
        <v>0</v>
      </c>
      <c r="L54" s="41">
        <v>0</v>
      </c>
      <c r="M54" s="41"/>
      <c r="N54" s="42"/>
    </row>
    <row r="55" spans="1:14" ht="12.75">
      <c r="A55" s="22" t="s">
        <v>7</v>
      </c>
      <c r="B55" s="9"/>
      <c r="C55" s="20">
        <v>48</v>
      </c>
      <c r="D55" s="31">
        <f t="shared" si="3"/>
        <v>0</v>
      </c>
      <c r="E55" s="31">
        <v>4860</v>
      </c>
      <c r="F55" s="99">
        <f t="shared" si="2"/>
        <v>4860</v>
      </c>
      <c r="G55" s="29"/>
      <c r="H55" s="29"/>
      <c r="I55" s="83">
        <v>4860</v>
      </c>
      <c r="J55" s="83">
        <v>0</v>
      </c>
      <c r="K55" s="41">
        <v>0</v>
      </c>
      <c r="L55" s="41">
        <v>0</v>
      </c>
      <c r="M55" s="41"/>
      <c r="N55" s="42"/>
    </row>
    <row r="56" spans="1:14" ht="13.5" thickBot="1">
      <c r="A56" s="22" t="s">
        <v>8</v>
      </c>
      <c r="B56" s="36"/>
      <c r="C56" s="20">
        <v>49</v>
      </c>
      <c r="D56" s="31">
        <f t="shared" si="3"/>
        <v>0</v>
      </c>
      <c r="E56" s="31">
        <f>SUM(I56:M56)</f>
        <v>0</v>
      </c>
      <c r="F56" s="99">
        <f t="shared" si="2"/>
        <v>0</v>
      </c>
      <c r="G56" s="29"/>
      <c r="H56" s="29"/>
      <c r="I56" s="41">
        <v>0</v>
      </c>
      <c r="J56" s="41">
        <v>0</v>
      </c>
      <c r="K56" s="41">
        <v>0</v>
      </c>
      <c r="L56" s="41">
        <v>0</v>
      </c>
      <c r="M56" s="41"/>
      <c r="N56" s="42"/>
    </row>
    <row r="57" spans="1:14" ht="12.75">
      <c r="A57" s="64" t="s">
        <v>25</v>
      </c>
      <c r="B57" s="65"/>
      <c r="C57" s="66">
        <v>50</v>
      </c>
      <c r="D57" s="70">
        <f t="shared" si="3"/>
        <v>245</v>
      </c>
      <c r="E57" s="67">
        <f>SUM(E58:E59)</f>
        <v>33600</v>
      </c>
      <c r="F57" s="76">
        <f t="shared" si="2"/>
        <v>33355</v>
      </c>
      <c r="G57" s="30"/>
      <c r="H57" s="30"/>
      <c r="I57" s="46">
        <f>SUM(I58:I59)</f>
        <v>33355</v>
      </c>
      <c r="J57" s="46">
        <f>SUM(J58:J59)</f>
        <v>0</v>
      </c>
      <c r="K57" s="46">
        <f>SUM(K58:K59)</f>
        <v>0</v>
      </c>
      <c r="L57" s="46">
        <f>SUM(L58:L59)</f>
        <v>0</v>
      </c>
      <c r="M57" s="46"/>
      <c r="N57" s="47"/>
    </row>
    <row r="58" spans="1:14" ht="12.75">
      <c r="A58" s="22" t="s">
        <v>27</v>
      </c>
      <c r="B58" s="9"/>
      <c r="C58" s="20">
        <v>51</v>
      </c>
      <c r="D58" s="31">
        <f t="shared" si="3"/>
        <v>245</v>
      </c>
      <c r="E58" s="33">
        <v>33600</v>
      </c>
      <c r="F58" s="99">
        <f t="shared" si="2"/>
        <v>33355</v>
      </c>
      <c r="G58" s="29"/>
      <c r="H58" s="29"/>
      <c r="I58" s="41">
        <v>33355</v>
      </c>
      <c r="J58" s="41">
        <v>0</v>
      </c>
      <c r="K58" s="83">
        <v>0</v>
      </c>
      <c r="L58" s="41">
        <v>0</v>
      </c>
      <c r="M58" s="41"/>
      <c r="N58" s="42"/>
    </row>
    <row r="59" spans="1:14" ht="13.5" thickBot="1">
      <c r="A59" s="22" t="s">
        <v>26</v>
      </c>
      <c r="B59" s="9"/>
      <c r="C59" s="20">
        <v>52</v>
      </c>
      <c r="D59" s="31">
        <f t="shared" si="3"/>
        <v>0</v>
      </c>
      <c r="E59" s="33">
        <f>SUM(I59:M59)</f>
        <v>0</v>
      </c>
      <c r="F59" s="99">
        <f t="shared" si="2"/>
        <v>0</v>
      </c>
      <c r="G59" s="29"/>
      <c r="H59" s="29"/>
      <c r="I59" s="41">
        <v>0</v>
      </c>
      <c r="J59" s="41">
        <v>0</v>
      </c>
      <c r="K59" s="41">
        <v>0</v>
      </c>
      <c r="L59" s="41">
        <v>0</v>
      </c>
      <c r="M59" s="41"/>
      <c r="N59" s="42"/>
    </row>
    <row r="60" spans="1:14" ht="12.75">
      <c r="A60" s="74" t="s">
        <v>56</v>
      </c>
      <c r="B60" s="65"/>
      <c r="C60" s="75">
        <v>53</v>
      </c>
      <c r="D60" s="70">
        <f t="shared" si="3"/>
        <v>0</v>
      </c>
      <c r="E60" s="76">
        <f>SUM(E61)</f>
        <v>0</v>
      </c>
      <c r="F60" s="76">
        <f t="shared" si="2"/>
        <v>0</v>
      </c>
      <c r="G60" s="29"/>
      <c r="H60" s="29"/>
      <c r="I60" s="46">
        <f>SUM(I61)</f>
        <v>0</v>
      </c>
      <c r="J60" s="46">
        <f>SUM(J61)</f>
        <v>0</v>
      </c>
      <c r="K60" s="46">
        <f>SUM(K61)</f>
        <v>0</v>
      </c>
      <c r="L60" s="46">
        <f>SUM(L61)</f>
        <v>0</v>
      </c>
      <c r="M60" s="32"/>
      <c r="N60" s="45"/>
    </row>
    <row r="61" spans="1:14" ht="13.5" thickBot="1">
      <c r="A61" s="98" t="s">
        <v>55</v>
      </c>
      <c r="B61" s="9"/>
      <c r="C61" s="20">
        <v>54</v>
      </c>
      <c r="D61" s="31">
        <f t="shared" si="3"/>
        <v>0</v>
      </c>
      <c r="E61" s="33">
        <v>0</v>
      </c>
      <c r="F61" s="99">
        <f t="shared" si="2"/>
        <v>0</v>
      </c>
      <c r="G61" s="29"/>
      <c r="H61" s="29"/>
      <c r="I61" s="41">
        <v>0</v>
      </c>
      <c r="J61" s="41">
        <v>0</v>
      </c>
      <c r="K61" s="41">
        <v>0</v>
      </c>
      <c r="L61" s="41">
        <v>0</v>
      </c>
      <c r="M61" s="41"/>
      <c r="N61" s="42">
        <v>0</v>
      </c>
    </row>
    <row r="62" spans="1:14" ht="12.75">
      <c r="A62" s="74" t="s">
        <v>24</v>
      </c>
      <c r="B62" s="65"/>
      <c r="C62" s="75">
        <v>55</v>
      </c>
      <c r="D62" s="70">
        <f t="shared" si="3"/>
        <v>0</v>
      </c>
      <c r="E62" s="77">
        <f>SUM(E63:E65)</f>
        <v>0</v>
      </c>
      <c r="F62" s="76">
        <f t="shared" si="2"/>
        <v>0</v>
      </c>
      <c r="G62" s="29"/>
      <c r="H62" s="29"/>
      <c r="I62" s="46">
        <f>SUM(I63:I65)</f>
        <v>0</v>
      </c>
      <c r="J62" s="46">
        <f>SUM(J63:J65)</f>
        <v>0</v>
      </c>
      <c r="K62" s="46">
        <f>SUM(K63:K65)</f>
        <v>0</v>
      </c>
      <c r="L62" s="46">
        <f>SUM(L63:L65)</f>
        <v>0</v>
      </c>
      <c r="M62" s="32"/>
      <c r="N62" s="45"/>
    </row>
    <row r="63" spans="1:14" ht="12.75">
      <c r="A63" s="27" t="s">
        <v>28</v>
      </c>
      <c r="B63" s="9"/>
      <c r="C63" s="28">
        <v>56</v>
      </c>
      <c r="D63" s="31">
        <f t="shared" si="3"/>
        <v>0</v>
      </c>
      <c r="E63" s="33">
        <f>SUM(I63:M63)</f>
        <v>0</v>
      </c>
      <c r="F63" s="99">
        <f t="shared" si="2"/>
        <v>0</v>
      </c>
      <c r="G63" s="29"/>
      <c r="H63" s="29"/>
      <c r="I63" s="41">
        <v>0</v>
      </c>
      <c r="J63" s="41">
        <v>0</v>
      </c>
      <c r="K63" s="41">
        <v>0</v>
      </c>
      <c r="L63" s="41">
        <v>0</v>
      </c>
      <c r="M63" s="41"/>
      <c r="N63" s="42"/>
    </row>
    <row r="64" spans="1:14" ht="12.75">
      <c r="A64" s="22" t="s">
        <v>37</v>
      </c>
      <c r="B64" s="23"/>
      <c r="C64" s="20">
        <v>57</v>
      </c>
      <c r="D64" s="31">
        <f t="shared" si="3"/>
        <v>0</v>
      </c>
      <c r="E64" s="33">
        <f>SUM(I64:M64)</f>
        <v>0</v>
      </c>
      <c r="F64" s="99">
        <f t="shared" si="2"/>
        <v>0</v>
      </c>
      <c r="G64" s="29"/>
      <c r="H64" s="29"/>
      <c r="I64" s="83">
        <v>0</v>
      </c>
      <c r="J64" s="83">
        <v>0</v>
      </c>
      <c r="K64" s="41">
        <v>0</v>
      </c>
      <c r="L64" s="41">
        <v>0</v>
      </c>
      <c r="M64" s="41"/>
      <c r="N64" s="42"/>
    </row>
    <row r="65" spans="1:14" ht="12.75">
      <c r="A65" s="22"/>
      <c r="B65" s="23"/>
      <c r="C65" s="20">
        <v>58</v>
      </c>
      <c r="D65" s="31">
        <f t="shared" si="3"/>
        <v>0</v>
      </c>
      <c r="E65" s="33">
        <f>SUM(I65:M65)</f>
        <v>0</v>
      </c>
      <c r="F65" s="99">
        <f t="shared" si="2"/>
        <v>0</v>
      </c>
      <c r="G65" s="29"/>
      <c r="H65" s="29"/>
      <c r="I65" s="41">
        <v>0</v>
      </c>
      <c r="J65" s="41">
        <v>0</v>
      </c>
      <c r="K65" s="41">
        <v>0</v>
      </c>
      <c r="L65" s="41">
        <v>0</v>
      </c>
      <c r="M65" s="41"/>
      <c r="N65" s="42">
        <v>0</v>
      </c>
    </row>
    <row r="66" spans="1:14" ht="13.5" thickBot="1">
      <c r="A66" s="84"/>
      <c r="B66" s="9"/>
      <c r="C66" s="85"/>
      <c r="D66" s="86"/>
      <c r="E66" s="86"/>
      <c r="F66" s="86"/>
      <c r="G66" s="87"/>
      <c r="H66" s="87"/>
      <c r="I66" s="88"/>
      <c r="J66" s="88"/>
      <c r="K66" s="88"/>
      <c r="L66" s="88"/>
      <c r="M66" s="88"/>
      <c r="N66" s="89"/>
    </row>
    <row r="67" spans="1:14" ht="16.5" thickBot="1">
      <c r="A67" s="78" t="s">
        <v>11</v>
      </c>
      <c r="B67" s="79"/>
      <c r="C67" s="80">
        <v>59</v>
      </c>
      <c r="D67" s="81">
        <f>SUM(D62+D60+D57+D52+D48+D45+D31+D29+D27+D25+D17+D8)</f>
        <v>2489.8399999999965</v>
      </c>
      <c r="E67" s="81">
        <f>SUM(E62+E60+E57+E52+E48+E45+E31+E29+E27+E25+E17+E8)</f>
        <v>347650</v>
      </c>
      <c r="F67" s="76">
        <f>I67+J67+K67+L67</f>
        <v>345160.16</v>
      </c>
      <c r="G67" s="34"/>
      <c r="H67" s="34"/>
      <c r="I67" s="48">
        <f>SUM(I8+I17+I25+I27+I29+I31+I45+I48+I52+I57+I60+I62)</f>
        <v>345160.16</v>
      </c>
      <c r="J67" s="48">
        <f>SUM(J8+J17+J25+J27+J29+J31+J45+J48+J52+J57+J60+J62)</f>
        <v>0</v>
      </c>
      <c r="K67" s="48">
        <f>SUM(K8+K17+K25+K27+K29+K31+K45+K48+K52+K57+K60+K62)</f>
        <v>0</v>
      </c>
      <c r="L67" s="48">
        <f>SUM(L8+L17+L25+L27+L29+L31+L45+L48+L52+L57+L60+L62)</f>
        <v>0</v>
      </c>
      <c r="M67" s="48"/>
      <c r="N67" s="49"/>
    </row>
    <row r="68" spans="1:14" ht="15.75">
      <c r="A68" s="90"/>
      <c r="B68" s="65"/>
      <c r="C68" s="91"/>
      <c r="D68" s="92"/>
      <c r="E68" s="92"/>
      <c r="F68" s="92"/>
      <c r="G68" s="93"/>
      <c r="H68" s="93"/>
      <c r="I68" s="94"/>
      <c r="J68" s="94"/>
      <c r="K68" s="94"/>
      <c r="L68" s="94"/>
      <c r="M68" s="94"/>
      <c r="N68" s="94"/>
    </row>
    <row r="69" spans="1:14" ht="15.75">
      <c r="A69" s="90"/>
      <c r="B69" s="65"/>
      <c r="C69" s="91"/>
      <c r="D69" s="92"/>
      <c r="E69" s="92"/>
      <c r="F69" s="92"/>
      <c r="G69" s="93"/>
      <c r="H69" s="93"/>
      <c r="I69" s="94"/>
      <c r="J69" s="94"/>
      <c r="K69" s="94"/>
      <c r="L69" s="94"/>
      <c r="M69" s="94"/>
      <c r="N69" s="94"/>
    </row>
    <row r="70" spans="1:14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4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4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1:14" ht="12.75">
      <c r="A73" s="26" t="s">
        <v>32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1:14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1:14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1:14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1:14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4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</row>
  </sheetData>
  <sheetProtection/>
  <mergeCells count="1">
    <mergeCell ref="I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bucna</dc:creator>
  <cp:keywords/>
  <dc:description/>
  <cp:lastModifiedBy>Helena</cp:lastModifiedBy>
  <cp:lastPrinted>2019-09-19T12:14:36Z</cp:lastPrinted>
  <dcterms:created xsi:type="dcterms:W3CDTF">2008-05-14T08:11:36Z</dcterms:created>
  <dcterms:modified xsi:type="dcterms:W3CDTF">2020-01-23T07:34:42Z</dcterms:modified>
  <cp:category/>
  <cp:version/>
  <cp:contentType/>
  <cp:contentStatus/>
</cp:coreProperties>
</file>